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B9382DB1-56CA-4744-914A-9EEDB0609084}" xr6:coauthVersionLast="47" xr6:coauthVersionMax="47" xr10:uidLastSave="{00000000-0000-0000-0000-000000000000}"/>
  <bookViews>
    <workbookView xWindow="22932" yWindow="-108" windowWidth="23256" windowHeight="12720" xr2:uid="{00000000-000D-0000-FFFF-FFFF00000000}"/>
  </bookViews>
  <sheets>
    <sheet name="計算表" sheetId="5" r:id="rId1"/>
  </sheets>
  <definedNames>
    <definedName name="_xlnm.Print_Area" localSheetId="0">計算表!$A$1:$N$29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5" l="1"/>
  <c r="J21" i="5" l="1"/>
  <c r="K15" i="5" l="1"/>
  <c r="J15" i="5" s="1"/>
  <c r="J12" i="5"/>
  <c r="J6" i="5" l="1"/>
  <c r="J23" i="5" s="1"/>
  <c r="J27" i="5"/>
  <c r="J24" i="5" l="1"/>
  <c r="J26" i="5" s="1"/>
  <c r="J2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L列･F24に値入力で
自動計算</t>
        </r>
      </text>
    </comment>
  </commentList>
</comments>
</file>

<file path=xl/sharedStrings.xml><?xml version="1.0" encoding="utf-8"?>
<sst xmlns="http://schemas.openxmlformats.org/spreadsheetml/2006/main" count="78" uniqueCount="70">
  <si>
    <r>
      <rPr>
        <b/>
        <sz val="16"/>
        <rFont val="ＭＳ Ｐゴシック"/>
        <family val="3"/>
        <charset val="128"/>
      </rPr>
      <t>大会等開催補助金計算表（主催者様試算表）</t>
    </r>
    <rPh sb="0" eb="2">
      <t>タイカイ</t>
    </rPh>
    <rPh sb="2" eb="3">
      <t>トウ</t>
    </rPh>
    <rPh sb="3" eb="5">
      <t>カイサイ</t>
    </rPh>
    <rPh sb="5" eb="8">
      <t>ホジョキン</t>
    </rPh>
    <rPh sb="8" eb="10">
      <t>ケイサン</t>
    </rPh>
    <rPh sb="10" eb="11">
      <t>ヒョウ</t>
    </rPh>
    <rPh sb="12" eb="15">
      <t>シュサイシャ</t>
    </rPh>
    <rPh sb="15" eb="16">
      <t>サマ</t>
    </rPh>
    <rPh sb="16" eb="19">
      <t>シサンヒョウ</t>
    </rPh>
    <phoneticPr fontId="2"/>
  </si>
  <si>
    <r>
      <rPr>
        <sz val="11"/>
        <rFont val="ＭＳ Ｐゴシック"/>
        <family val="3"/>
        <charset val="128"/>
      </rPr>
      <t>大会等の名称：</t>
    </r>
    <rPh sb="0" eb="2">
      <t>タイカイ</t>
    </rPh>
    <rPh sb="2" eb="3">
      <t>トウ</t>
    </rPh>
    <rPh sb="4" eb="6">
      <t>メイショウ</t>
    </rPh>
    <phoneticPr fontId="2"/>
  </si>
  <si>
    <r>
      <rPr>
        <b/>
        <sz val="12"/>
        <rFont val="ＭＳ Ｐゴシック"/>
        <family val="3"/>
        <charset val="128"/>
      </rPr>
      <t>　ポイント計算</t>
    </r>
    <rPh sb="5" eb="7">
      <t>ケイサン</t>
    </rPh>
    <phoneticPr fontId="2"/>
  </si>
  <si>
    <r>
      <rPr>
        <sz val="11"/>
        <rFont val="ＭＳ ゴシック"/>
        <family val="3"/>
        <charset val="128"/>
      </rPr>
      <t>規　　模</t>
    </r>
    <rPh sb="0" eb="1">
      <t>キ</t>
    </rPh>
    <rPh sb="3" eb="4">
      <t>ノット</t>
    </rPh>
    <phoneticPr fontId="2"/>
  </si>
  <si>
    <r>
      <rPr>
        <sz val="9"/>
        <rFont val="ＭＳ Ｐゴシック"/>
        <family val="3"/>
        <charset val="128"/>
      </rPr>
      <t>福岡県以上</t>
    </r>
    <rPh sb="0" eb="2">
      <t>フクオカ</t>
    </rPh>
    <rPh sb="2" eb="3">
      <t>ケン</t>
    </rPh>
    <rPh sb="3" eb="5">
      <t>イジョウ</t>
    </rPh>
    <phoneticPr fontId="2"/>
  </si>
  <si>
    <r>
      <rPr>
        <sz val="9"/>
        <rFont val="ＭＳ Ｐゴシック"/>
        <family val="3"/>
        <charset val="128"/>
      </rPr>
      <t>全国</t>
    </r>
    <rPh sb="0" eb="2">
      <t>ゼンコク</t>
    </rPh>
    <phoneticPr fontId="2"/>
  </si>
  <si>
    <r>
      <rPr>
        <sz val="9"/>
        <rFont val="ＭＳ Ｐゴシック"/>
        <family val="3"/>
        <charset val="128"/>
      </rPr>
      <t>国際</t>
    </r>
    <rPh sb="0" eb="2">
      <t>コクサイ</t>
    </rPh>
    <phoneticPr fontId="2"/>
  </si>
  <si>
    <r>
      <rPr>
        <sz val="9"/>
        <rFont val="ＭＳ ゴシック"/>
        <family val="3"/>
        <charset val="128"/>
      </rPr>
      <t>規模</t>
    </r>
    <rPh sb="0" eb="2">
      <t>キボ</t>
    </rPh>
    <phoneticPr fontId="2"/>
  </si>
  <si>
    <r>
      <rPr>
        <sz val="11"/>
        <rFont val="ＭＳ ゴシック"/>
        <family val="3"/>
        <charset val="128"/>
      </rPr>
      <t>参　加　者
（延べ人数）</t>
    </r>
    <rPh sb="0" eb="1">
      <t>サン</t>
    </rPh>
    <rPh sb="2" eb="3">
      <t>カ</t>
    </rPh>
    <rPh sb="4" eb="5">
      <t>モノ</t>
    </rPh>
    <phoneticPr fontId="2"/>
  </si>
  <si>
    <r>
      <rPr>
        <sz val="9"/>
        <rFont val="ＭＳ Ｐゴシック"/>
        <family val="3"/>
        <charset val="128"/>
      </rPr>
      <t>１００未満</t>
    </r>
    <rPh sb="3" eb="5">
      <t>ミマン</t>
    </rPh>
    <phoneticPr fontId="2"/>
  </si>
  <si>
    <r>
      <rPr>
        <sz val="9"/>
        <rFont val="ＭＳ ゴシック"/>
        <family val="3"/>
        <charset val="128"/>
      </rPr>
      <t>延べ参加者数</t>
    </r>
    <rPh sb="0" eb="1">
      <t>ノ</t>
    </rPh>
    <rPh sb="2" eb="5">
      <t>サンカシャ</t>
    </rPh>
    <rPh sb="5" eb="6">
      <t>スウ</t>
    </rPh>
    <phoneticPr fontId="2"/>
  </si>
  <si>
    <r>
      <rPr>
        <sz val="9"/>
        <rFont val="ＭＳ Ｐゴシック"/>
        <family val="3"/>
        <charset val="128"/>
      </rPr>
      <t>５，０００超</t>
    </r>
    <rPh sb="5" eb="6">
      <t>チョウ</t>
    </rPh>
    <phoneticPr fontId="2"/>
  </si>
  <si>
    <r>
      <rPr>
        <sz val="11"/>
        <rFont val="ＭＳ ゴシック"/>
        <family val="3"/>
        <charset val="128"/>
      </rPr>
      <t>宿　泊　者
（延べ人数）</t>
    </r>
    <rPh sb="0" eb="1">
      <t>ヤド</t>
    </rPh>
    <rPh sb="2" eb="3">
      <t>ハク</t>
    </rPh>
    <rPh sb="4" eb="5">
      <t>シャ</t>
    </rPh>
    <phoneticPr fontId="2"/>
  </si>
  <si>
    <r>
      <rPr>
        <sz val="9"/>
        <rFont val="ＭＳ Ｐゴシック"/>
        <family val="3"/>
        <charset val="128"/>
      </rPr>
      <t>３０未満</t>
    </r>
    <rPh sb="2" eb="4">
      <t>ミマン</t>
    </rPh>
    <phoneticPr fontId="2"/>
  </si>
  <si>
    <r>
      <rPr>
        <sz val="9"/>
        <rFont val="ＭＳ Ｐゴシック"/>
        <family val="3"/>
        <charset val="128"/>
      </rPr>
      <t>２０増す毎に</t>
    </r>
    <rPh sb="2" eb="3">
      <t>マ</t>
    </rPh>
    <rPh sb="4" eb="5">
      <t>ゴト</t>
    </rPh>
    <phoneticPr fontId="2"/>
  </si>
  <si>
    <r>
      <rPr>
        <sz val="9"/>
        <rFont val="ＭＳ Ｐゴシック"/>
        <family val="3"/>
        <charset val="128"/>
      </rPr>
      <t>２，２００超</t>
    </r>
    <rPh sb="5" eb="6">
      <t>チョウ</t>
    </rPh>
    <phoneticPr fontId="2"/>
  </si>
  <si>
    <r>
      <rPr>
        <sz val="9"/>
        <rFont val="ＭＳ ゴシック"/>
        <family val="3"/>
        <charset val="128"/>
      </rPr>
      <t>延べ宿泊者数</t>
    </r>
    <rPh sb="2" eb="4">
      <t>シュクハク</t>
    </rPh>
    <phoneticPr fontId="2"/>
  </si>
  <si>
    <r>
      <rPr>
        <sz val="9"/>
        <rFont val="ＭＳ Ｐゴシック"/>
        <family val="3"/>
        <charset val="128"/>
      </rPr>
      <t>１ポイント加算</t>
    </r>
    <rPh sb="5" eb="7">
      <t>カサン</t>
    </rPh>
    <phoneticPr fontId="2"/>
  </si>
  <si>
    <r>
      <rPr>
        <sz val="11"/>
        <rFont val="ＭＳ ゴシック"/>
        <family val="3"/>
        <charset val="128"/>
      </rPr>
      <t>地元発注割合</t>
    </r>
    <rPh sb="0" eb="2">
      <t>ジモト</t>
    </rPh>
    <rPh sb="2" eb="4">
      <t>ハッチュウ</t>
    </rPh>
    <rPh sb="4" eb="6">
      <t>ワリアイ</t>
    </rPh>
    <phoneticPr fontId="2"/>
  </si>
  <si>
    <r>
      <rPr>
        <sz val="9"/>
        <rFont val="ＭＳ Ｐゴシック"/>
        <family val="3"/>
        <charset val="128"/>
      </rPr>
      <t>５０未満</t>
    </r>
    <rPh sb="2" eb="4">
      <t>ミマン</t>
    </rPh>
    <phoneticPr fontId="2"/>
  </si>
  <si>
    <r>
      <rPr>
        <sz val="9"/>
        <rFont val="ＭＳ Ｐゴシック"/>
        <family val="3"/>
        <charset val="128"/>
      </rPr>
      <t>８０超</t>
    </r>
    <rPh sb="2" eb="3">
      <t>コ</t>
    </rPh>
    <phoneticPr fontId="2"/>
  </si>
  <si>
    <r>
      <rPr>
        <sz val="9"/>
        <rFont val="ＭＳ ゴシック"/>
        <family val="3"/>
        <charset val="128"/>
      </rPr>
      <t>地元発注割合</t>
    </r>
    <rPh sb="0" eb="2">
      <t>ジモト</t>
    </rPh>
    <rPh sb="2" eb="4">
      <t>ハッチュウ</t>
    </rPh>
    <rPh sb="4" eb="6">
      <t>ワリアイ</t>
    </rPh>
    <phoneticPr fontId="2"/>
  </si>
  <si>
    <r>
      <rPr>
        <sz val="11"/>
        <rFont val="ＭＳ ゴシック"/>
        <family val="3"/>
        <charset val="128"/>
      </rPr>
      <t>試算ポイント</t>
    </r>
    <rPh sb="0" eb="2">
      <t>シサン</t>
    </rPh>
    <phoneticPr fontId="2"/>
  </si>
  <si>
    <r>
      <rPr>
        <sz val="9"/>
        <rFont val="ＭＳ Ｐゴシック"/>
        <family val="3"/>
        <charset val="128"/>
      </rPr>
      <t>１Ｐ増す毎に</t>
    </r>
    <rPh sb="2" eb="3">
      <t>マ</t>
    </rPh>
    <rPh sb="4" eb="5">
      <t>ゴト</t>
    </rPh>
    <phoneticPr fontId="2"/>
  </si>
  <si>
    <r>
      <rPr>
        <sz val="9"/>
        <rFont val="ＭＳ Ｐゴシック"/>
        <family val="3"/>
        <charset val="128"/>
      </rPr>
      <t>１１０Ｐポイント超</t>
    </r>
    <rPh sb="8" eb="9">
      <t>コ</t>
    </rPh>
    <phoneticPr fontId="2"/>
  </si>
  <si>
    <r>
      <rPr>
        <sz val="10"/>
        <rFont val="ＭＳ Ｐゴシック"/>
        <family val="3"/>
        <charset val="128"/>
      </rPr>
      <t>合計ポイント</t>
    </r>
    <rPh sb="0" eb="2">
      <t>ゴウケイ</t>
    </rPh>
    <phoneticPr fontId="2"/>
  </si>
  <si>
    <r>
      <rPr>
        <sz val="11"/>
        <rFont val="ＭＳ ゴシック"/>
        <family val="3"/>
        <charset val="128"/>
      </rPr>
      <t>換算補助金額</t>
    </r>
    <rPh sb="0" eb="2">
      <t>カンサン</t>
    </rPh>
    <rPh sb="2" eb="4">
      <t>ホジョ</t>
    </rPh>
    <rPh sb="4" eb="5">
      <t>キン</t>
    </rPh>
    <rPh sb="5" eb="6">
      <t>ガク</t>
    </rPh>
    <phoneticPr fontId="2"/>
  </si>
  <si>
    <r>
      <t>5</t>
    </r>
    <r>
      <rPr>
        <sz val="9"/>
        <rFont val="ＭＳ Ｐゴシック"/>
        <family val="3"/>
        <charset val="128"/>
      </rPr>
      <t>万円</t>
    </r>
    <rPh sb="1" eb="3">
      <t>マンエン</t>
    </rPh>
    <phoneticPr fontId="2"/>
  </si>
  <si>
    <r>
      <t>1</t>
    </r>
    <r>
      <rPr>
        <sz val="9"/>
        <rFont val="ＭＳ Ｐゴシック"/>
        <family val="3"/>
        <charset val="128"/>
      </rPr>
      <t>万円加算</t>
    </r>
    <rPh sb="1" eb="2">
      <t>マン</t>
    </rPh>
    <rPh sb="2" eb="3">
      <t>エン</t>
    </rPh>
    <rPh sb="3" eb="5">
      <t>カサン</t>
    </rPh>
    <phoneticPr fontId="2"/>
  </si>
  <si>
    <r>
      <t>110</t>
    </r>
    <r>
      <rPr>
        <sz val="9"/>
        <rFont val="ＭＳ Ｐゴシック"/>
        <family val="3"/>
        <charset val="128"/>
      </rPr>
      <t>万円</t>
    </r>
    <rPh sb="3" eb="5">
      <t>マンエン</t>
    </rPh>
    <phoneticPr fontId="2"/>
  </si>
  <si>
    <r>
      <rPr>
        <sz val="11"/>
        <rFont val="ＭＳ Ｐゴシック"/>
        <family val="3"/>
        <charset val="128"/>
      </rPr>
      <t>万円</t>
    </r>
    <rPh sb="0" eb="2">
      <t>マンエン</t>
    </rPh>
    <phoneticPr fontId="2"/>
  </si>
  <si>
    <r>
      <rPr>
        <b/>
        <sz val="12"/>
        <rFont val="ＭＳ ゴシック"/>
        <family val="3"/>
        <charset val="128"/>
      </rPr>
      <t>ポイント換算額</t>
    </r>
    <rPh sb="4" eb="6">
      <t>カンサン</t>
    </rPh>
    <rPh sb="6" eb="7">
      <t>ガク</t>
    </rPh>
    <phoneticPr fontId="2"/>
  </si>
  <si>
    <r>
      <rPr>
        <b/>
        <sz val="12"/>
        <rFont val="ＭＳ ゴシック"/>
        <family val="3"/>
        <charset val="128"/>
      </rPr>
      <t>主催者経費</t>
    </r>
    <rPh sb="0" eb="3">
      <t>シュサイシャ</t>
    </rPh>
    <rPh sb="3" eb="5">
      <t>ケイヒ</t>
    </rPh>
    <phoneticPr fontId="2"/>
  </si>
  <si>
    <r>
      <rPr>
        <sz val="12"/>
        <rFont val="ＭＳ ゴシック"/>
        <family val="3"/>
        <charset val="128"/>
      </rPr>
      <t>万円</t>
    </r>
    <rPh sb="0" eb="2">
      <t>マンエン</t>
    </rPh>
    <phoneticPr fontId="2"/>
  </si>
  <si>
    <r>
      <t>×100%</t>
    </r>
    <r>
      <rPr>
        <sz val="9"/>
        <rFont val="ＭＳ Ｐゴシック"/>
        <family val="3"/>
        <charset val="128"/>
      </rPr>
      <t>＝</t>
    </r>
    <phoneticPr fontId="2"/>
  </si>
  <si>
    <r>
      <rPr>
        <sz val="9"/>
        <rFont val="ＭＳ Ｐゴシック"/>
        <family val="3"/>
        <charset val="128"/>
      </rPr>
      <t>Ｂ</t>
    </r>
    <phoneticPr fontId="2"/>
  </si>
  <si>
    <r>
      <rPr>
        <b/>
        <sz val="12"/>
        <rFont val="ＭＳ ゴシック"/>
        <family val="3"/>
        <charset val="128"/>
      </rPr>
      <t>交付決定額</t>
    </r>
    <rPh sb="0" eb="2">
      <t>コウフ</t>
    </rPh>
    <rPh sb="2" eb="4">
      <t>ケッテイ</t>
    </rPh>
    <rPh sb="4" eb="5">
      <t>ガク</t>
    </rPh>
    <phoneticPr fontId="2"/>
  </si>
  <si>
    <r>
      <rPr>
        <sz val="9"/>
        <rFont val="ＭＳ Ｐゴシック"/>
        <family val="3"/>
        <charset val="128"/>
      </rPr>
      <t>Ａ≧　　　Ｂ≧</t>
    </r>
    <phoneticPr fontId="2"/>
  </si>
  <si>
    <r>
      <rPr>
        <sz val="10"/>
        <rFont val="ＭＳ Ｐゴシック"/>
        <family val="3"/>
        <charset val="128"/>
      </rPr>
      <t>ポイント</t>
    </r>
    <phoneticPr fontId="2"/>
  </si>
  <si>
    <r>
      <rPr>
        <sz val="9"/>
        <rFont val="ＭＳ Ｐゴシック"/>
        <family val="3"/>
        <charset val="128"/>
      </rPr>
      <t>～３００</t>
    </r>
    <phoneticPr fontId="2"/>
  </si>
  <si>
    <r>
      <rPr>
        <sz val="9"/>
        <rFont val="ＭＳ Ｐゴシック"/>
        <family val="3"/>
        <charset val="128"/>
      </rPr>
      <t>～５００</t>
    </r>
    <phoneticPr fontId="2"/>
  </si>
  <si>
    <r>
      <rPr>
        <sz val="9"/>
        <rFont val="ＭＳ Ｐゴシック"/>
        <family val="3"/>
        <charset val="128"/>
      </rPr>
      <t>～１，０００</t>
    </r>
    <phoneticPr fontId="2"/>
  </si>
  <si>
    <r>
      <rPr>
        <sz val="9"/>
        <rFont val="ＭＳ Ｐゴシック"/>
        <family val="3"/>
        <charset val="128"/>
      </rPr>
      <t>～１，５００</t>
    </r>
    <phoneticPr fontId="2"/>
  </si>
  <si>
    <r>
      <t xml:space="preserve"> </t>
    </r>
    <r>
      <rPr>
        <sz val="9"/>
        <rFont val="ＭＳ Ｐゴシック"/>
        <family val="3"/>
        <charset val="128"/>
      </rPr>
      <t xml:space="preserve">※「参加者（延べ人数）」について
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　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参加者の延べ人数は、ご提出いただく予算書
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（実績は決算書）で確認させていただきます。
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予算書の収入欄に記載される参加費などの備
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考欄に、人の内訳をご明示ください。　　
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開催日数が２日以上の場合の延べ人数は、
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ヒアリングさせていただきます。</t>
    </r>
    <rPh sb="47" eb="49">
      <t>ジッセキ</t>
    </rPh>
    <rPh sb="50" eb="53">
      <t>ケッサンショ</t>
    </rPh>
    <rPh sb="96" eb="97">
      <t>ラン</t>
    </rPh>
    <phoneticPr fontId="2"/>
  </si>
  <si>
    <r>
      <rPr>
        <sz val="9"/>
        <rFont val="ＭＳ Ｐゴシック"/>
        <family val="3"/>
        <charset val="128"/>
      </rPr>
      <t xml:space="preserve">　※「地元発注割合」について
　　●ご提出いただく「予算書」の中で、大会等の
</t>
    </r>
    <r>
      <rPr>
        <sz val="9"/>
        <rFont val="Arial"/>
        <family val="2"/>
      </rPr>
      <t xml:space="preserve">       </t>
    </r>
    <r>
      <rPr>
        <sz val="9"/>
        <rFont val="ＭＳ Ｐゴシック"/>
        <family val="3"/>
        <charset val="128"/>
      </rPr>
      <t xml:space="preserve">支出の内訳に久留米市内への発注分を記載
</t>
    </r>
    <r>
      <rPr>
        <sz val="9"/>
        <rFont val="Arial"/>
        <family val="2"/>
      </rPr>
      <t xml:space="preserve">       </t>
    </r>
    <r>
      <rPr>
        <sz val="9"/>
        <rFont val="ＭＳ Ｐゴシック"/>
        <family val="3"/>
        <charset val="128"/>
      </rPr>
      <t xml:space="preserve">いただくか、予算書の支出欄の各項目が、
</t>
    </r>
    <r>
      <rPr>
        <sz val="9"/>
        <rFont val="Arial"/>
        <family val="2"/>
      </rPr>
      <t xml:space="preserve">       </t>
    </r>
    <r>
      <rPr>
        <sz val="9"/>
        <rFont val="ＭＳ Ｐゴシック"/>
        <family val="3"/>
        <charset val="128"/>
      </rPr>
      <t xml:space="preserve">どれだけ久留米市内の業者へ発注分されて
</t>
    </r>
    <r>
      <rPr>
        <sz val="9"/>
        <rFont val="Arial"/>
        <family val="2"/>
      </rPr>
      <t xml:space="preserve">       </t>
    </r>
    <r>
      <rPr>
        <sz val="9"/>
        <rFont val="ＭＳ Ｐゴシック"/>
        <family val="3"/>
        <charset val="128"/>
      </rPr>
      <t>いるかをヒアリングをさせていただきます。</t>
    </r>
    <rPh sb="3" eb="5">
      <t>ジモト</t>
    </rPh>
    <rPh sb="5" eb="7">
      <t>ハッチュウ</t>
    </rPh>
    <rPh sb="7" eb="9">
      <t>ワリアイ</t>
    </rPh>
    <rPh sb="79" eb="82">
      <t>ヨサンショ</t>
    </rPh>
    <rPh sb="83" eb="85">
      <t>シシュツ</t>
    </rPh>
    <rPh sb="85" eb="86">
      <t>ラン</t>
    </rPh>
    <rPh sb="87" eb="88">
      <t>カク</t>
    </rPh>
    <rPh sb="88" eb="90">
      <t>コウモク</t>
    </rPh>
    <rPh sb="104" eb="108">
      <t>クルメシ</t>
    </rPh>
    <rPh sb="108" eb="109">
      <t>ナイ</t>
    </rPh>
    <rPh sb="110" eb="112">
      <t>ギョウシャ</t>
    </rPh>
    <rPh sb="113" eb="115">
      <t>ハッチュウ</t>
    </rPh>
    <rPh sb="115" eb="116">
      <t>ブン</t>
    </rPh>
    <phoneticPr fontId="2"/>
  </si>
  <si>
    <r>
      <rPr>
        <sz val="9"/>
        <rFont val="ＭＳ Ｐゴシック"/>
        <family val="3"/>
        <charset val="128"/>
      </rPr>
      <t>～２，０００</t>
    </r>
    <phoneticPr fontId="2"/>
  </si>
  <si>
    <r>
      <rPr>
        <sz val="12"/>
        <rFont val="ＭＳ ゴシック"/>
        <family val="3"/>
        <charset val="128"/>
      </rPr>
      <t>⇒</t>
    </r>
    <phoneticPr fontId="2"/>
  </si>
  <si>
    <r>
      <rPr>
        <sz val="9"/>
        <rFont val="ＭＳ Ｐゴシック"/>
        <family val="3"/>
        <charset val="128"/>
      </rPr>
      <t>～２，５００</t>
    </r>
    <phoneticPr fontId="2"/>
  </si>
  <si>
    <r>
      <rPr>
        <sz val="9"/>
        <rFont val="ＭＳ Ｐゴシック"/>
        <family val="3"/>
        <charset val="128"/>
      </rPr>
      <t>～３，０００</t>
    </r>
    <phoneticPr fontId="2"/>
  </si>
  <si>
    <r>
      <rPr>
        <sz val="9"/>
        <rFont val="ＭＳ Ｐゴシック"/>
        <family val="3"/>
        <charset val="128"/>
      </rPr>
      <t>～３，５００</t>
    </r>
    <phoneticPr fontId="2"/>
  </si>
  <si>
    <r>
      <rPr>
        <sz val="9"/>
        <rFont val="ＭＳ Ｐゴシック"/>
        <family val="3"/>
        <charset val="128"/>
      </rPr>
      <t>～４，０００</t>
    </r>
    <phoneticPr fontId="2"/>
  </si>
  <si>
    <r>
      <rPr>
        <sz val="9"/>
        <rFont val="ＭＳ Ｐゴシック"/>
        <family val="3"/>
        <charset val="128"/>
      </rPr>
      <t>～４，５００</t>
    </r>
    <phoneticPr fontId="2"/>
  </si>
  <si>
    <r>
      <rPr>
        <sz val="9"/>
        <rFont val="ＭＳ Ｐゴシック"/>
        <family val="3"/>
        <charset val="128"/>
      </rPr>
      <t>～５，０００</t>
    </r>
    <phoneticPr fontId="2"/>
  </si>
  <si>
    <r>
      <rPr>
        <sz val="9"/>
        <rFont val="ＭＳ Ｐゴシック"/>
        <family val="3"/>
        <charset val="128"/>
      </rPr>
      <t>～１００</t>
    </r>
    <phoneticPr fontId="2"/>
  </si>
  <si>
    <r>
      <rPr>
        <sz val="9"/>
        <rFont val="ＭＳ Ｐゴシック"/>
        <family val="3"/>
        <charset val="128"/>
      </rPr>
      <t>～７０</t>
    </r>
    <phoneticPr fontId="2"/>
  </si>
  <si>
    <r>
      <rPr>
        <sz val="9"/>
        <rFont val="ＭＳ Ｐゴシック"/>
        <family val="3"/>
        <charset val="128"/>
      </rPr>
      <t>～８０</t>
    </r>
    <phoneticPr fontId="2"/>
  </si>
  <si>
    <r>
      <rPr>
        <sz val="11"/>
        <rFont val="ＭＳ ゴシック"/>
        <family val="3"/>
        <charset val="128"/>
      </rPr>
      <t>（％）</t>
    </r>
    <phoneticPr fontId="2"/>
  </si>
  <si>
    <r>
      <rPr>
        <sz val="9"/>
        <rFont val="ＭＳ Ｐゴシック"/>
        <family val="3"/>
        <charset val="128"/>
      </rPr>
      <t>～５Ｐ</t>
    </r>
    <phoneticPr fontId="2"/>
  </si>
  <si>
    <r>
      <rPr>
        <sz val="9"/>
        <rFont val="ＭＳ Ｐゴシック"/>
        <family val="3"/>
        <charset val="128"/>
      </rPr>
      <t>Ａ</t>
    </r>
    <phoneticPr fontId="2"/>
  </si>
  <si>
    <t>宿泊者数計算式</t>
    <phoneticPr fontId="2"/>
  </si>
  <si>
    <t>県外参加者数を入力</t>
    <phoneticPr fontId="2"/>
  </si>
  <si>
    <t xml:space="preserve">     ×</t>
    <phoneticPr fontId="2"/>
  </si>
  <si>
    <t>開催日数を入力</t>
    <phoneticPr fontId="2"/>
  </si>
  <si>
    <t>(-1)</t>
    <phoneticPr fontId="2"/>
  </si>
  <si>
    <t>×</t>
    <phoneticPr fontId="2"/>
  </si>
  <si>
    <t>=</t>
    <phoneticPr fontId="2"/>
  </si>
  <si>
    <r>
      <t>(</t>
    </r>
    <r>
      <rPr>
        <sz val="11"/>
        <rFont val="ＭＳ Ｐゴシック"/>
        <family val="3"/>
        <charset val="128"/>
      </rPr>
      <t>参加者名簿の場合</t>
    </r>
    <r>
      <rPr>
        <sz val="11"/>
        <rFont val="Arial"/>
        <family val="2"/>
      </rPr>
      <t>)</t>
    </r>
    <rPh sb="1" eb="4">
      <t>サンカシャ</t>
    </rPh>
    <rPh sb="4" eb="6">
      <t>メイボ</t>
    </rPh>
    <rPh sb="7" eb="9">
      <t>バアイ</t>
    </rPh>
    <phoneticPr fontId="2"/>
  </si>
  <si>
    <t>　※「宿泊者（延べ人数）数」について
　　●宿泊者数（延べ人数）は、ご提出いただく
　　　 申請書記載の予定数で算出し、実績は
       宿泊証明書の合計人数にて確定となります。
　　●参加者名簿で代替する大会等は、「宿泊者
       数計算式」で算出した数を入力ください。</t>
    <rPh sb="3" eb="5">
      <t>シュクハク</t>
    </rPh>
    <rPh sb="12" eb="13">
      <t>スウ</t>
    </rPh>
    <rPh sb="22" eb="24">
      <t>シュクハク</t>
    </rPh>
    <rPh sb="25" eb="26">
      <t>スウ</t>
    </rPh>
    <rPh sb="35" eb="37">
      <t>テイシュツ</t>
    </rPh>
    <rPh sb="49" eb="51">
      <t>キサイ</t>
    </rPh>
    <rPh sb="52" eb="55">
      <t>ヨテイスウ</t>
    </rPh>
    <rPh sb="56" eb="58">
      <t>サンシュツ</t>
    </rPh>
    <rPh sb="60" eb="62">
      <t>ジッセキ</t>
    </rPh>
    <rPh sb="71" eb="73">
      <t>シュクハク</t>
    </rPh>
    <rPh sb="73" eb="76">
      <t>ショウメイショ</t>
    </rPh>
    <rPh sb="77" eb="79">
      <t>ゴウケイ</t>
    </rPh>
    <rPh sb="79" eb="81">
      <t>ニンズウ</t>
    </rPh>
    <rPh sb="83" eb="85">
      <t>カクテイ</t>
    </rPh>
    <rPh sb="95" eb="98">
      <t>サンカシャ</t>
    </rPh>
    <rPh sb="98" eb="100">
      <t>メイボ</t>
    </rPh>
    <rPh sb="101" eb="103">
      <t>ダイタイ</t>
    </rPh>
    <rPh sb="105" eb="107">
      <t>タイカイ</t>
    </rPh>
    <rPh sb="107" eb="108">
      <t>ナド</t>
    </rPh>
    <rPh sb="128" eb="130">
      <t>サンシュツ</t>
    </rPh>
    <rPh sb="132" eb="133">
      <t>カズ</t>
    </rPh>
    <rPh sb="134" eb="136">
      <t>ニュウリョク</t>
    </rPh>
    <phoneticPr fontId="2"/>
  </si>
  <si>
    <t>延べ宿泊者数</t>
    <rPh sb="0" eb="1">
      <t>ノ</t>
    </rPh>
    <rPh sb="2" eb="5">
      <t>シュクハクシャ</t>
    </rPh>
    <rPh sb="5" eb="6">
      <t>スウ</t>
    </rPh>
    <phoneticPr fontId="2"/>
  </si>
  <si>
    <t>対象外</t>
    <rPh sb="0" eb="3">
      <t>タイショウガイ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</si>
</sst>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12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0" fontId="14" fillId="3" borderId="2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 shrinkToFit="1"/>
    </xf>
    <xf numFmtId="0" fontId="14" fillId="3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 shrinkToFit="1"/>
    </xf>
    <xf numFmtId="0" fontId="12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10" fontId="14" fillId="3" borderId="1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3" fillId="3" borderId="13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horizontal="right" vertical="center" wrapText="1"/>
    </xf>
    <xf numFmtId="0" fontId="13" fillId="3" borderId="16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9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shrinkToFit="1"/>
    </xf>
    <xf numFmtId="0" fontId="15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shrinkToFit="1"/>
    </xf>
    <xf numFmtId="38" fontId="18" fillId="3" borderId="22" xfId="1" applyFont="1" applyFill="1" applyBorder="1" applyAlignment="1">
      <alignment horizontal="center" vertical="center" shrinkToFit="1"/>
    </xf>
    <xf numFmtId="176" fontId="18" fillId="3" borderId="22" xfId="0" applyNumberFormat="1" applyFont="1" applyFill="1" applyBorder="1" applyAlignment="1">
      <alignment horizontal="center" vertical="center" shrinkToFit="1"/>
    </xf>
    <xf numFmtId="3" fontId="13" fillId="3" borderId="6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shrinkToFit="1"/>
    </xf>
    <xf numFmtId="0" fontId="13" fillId="3" borderId="19" xfId="0" applyFont="1" applyFill="1" applyBorder="1" applyAlignment="1">
      <alignment horizontal="center" vertical="center" shrinkToFit="1"/>
    </xf>
    <xf numFmtId="0" fontId="13" fillId="3" borderId="20" xfId="0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 shrinkToFit="1"/>
    </xf>
    <xf numFmtId="0" fontId="14" fillId="2" borderId="10" xfId="0" applyFont="1" applyFill="1" applyBorder="1" applyAlignment="1">
      <alignment horizontal="center" vertical="center" shrinkToFit="1"/>
    </xf>
    <xf numFmtId="38" fontId="18" fillId="3" borderId="27" xfId="1" applyFont="1" applyFill="1" applyBorder="1" applyAlignment="1">
      <alignment horizontal="center" vertical="center" shrinkToFit="1"/>
    </xf>
    <xf numFmtId="38" fontId="18" fillId="3" borderId="10" xfId="1" applyFont="1" applyFill="1" applyBorder="1" applyAlignment="1">
      <alignment horizontal="center" vertical="center" shrinkToFit="1"/>
    </xf>
    <xf numFmtId="38" fontId="18" fillId="3" borderId="17" xfId="1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view="pageBreakPreview" topLeftCell="A5" zoomScaleNormal="100" workbookViewId="0">
      <selection activeCell="J10" sqref="J10"/>
    </sheetView>
  </sheetViews>
  <sheetFormatPr defaultColWidth="9" defaultRowHeight="13.8" x14ac:dyDescent="0.2"/>
  <cols>
    <col min="1" max="1" width="14" style="1" customWidth="1"/>
    <col min="2" max="2" width="9.21875" style="1" bestFit="1" customWidth="1"/>
    <col min="3" max="3" width="8" style="1" bestFit="1" customWidth="1"/>
    <col min="4" max="4" width="8" style="1" customWidth="1"/>
    <col min="5" max="5" width="8.33203125" style="1" customWidth="1"/>
    <col min="6" max="7" width="8" style="1" bestFit="1" customWidth="1"/>
    <col min="8" max="8" width="7.44140625" style="1" bestFit="1" customWidth="1"/>
    <col min="9" max="9" width="4.21875" style="1" customWidth="1"/>
    <col min="10" max="10" width="7" style="1" customWidth="1"/>
    <col min="11" max="11" width="3.44140625" style="1" customWidth="1"/>
    <col min="12" max="12" width="13.109375" style="40" customWidth="1"/>
    <col min="13" max="13" width="3.44140625" style="40" customWidth="1"/>
    <col min="14" max="14" width="35.6640625" style="1" customWidth="1"/>
    <col min="15" max="15" width="1.77734375" style="1" customWidth="1"/>
    <col min="16" max="16384" width="9" style="1"/>
  </cols>
  <sheetData>
    <row r="1" spans="1:15" ht="27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4.25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  <c r="N2" s="3"/>
      <c r="O2" s="3"/>
    </row>
    <row r="3" spans="1:15" ht="23.25" customHeight="1" thickBot="1" x14ac:dyDescent="0.25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8"/>
      <c r="K3" s="2"/>
      <c r="L3" s="59"/>
      <c r="M3" s="60"/>
      <c r="N3" s="61"/>
      <c r="O3" s="3"/>
    </row>
    <row r="4" spans="1:15" ht="9.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"/>
      <c r="M4" s="4"/>
      <c r="N4" s="3"/>
    </row>
    <row r="5" spans="1:15" ht="27" customHeight="1" thickBot="1" x14ac:dyDescent="0.25">
      <c r="A5" s="76" t="s">
        <v>3</v>
      </c>
      <c r="B5" s="5" t="s">
        <v>4</v>
      </c>
      <c r="C5" s="5" t="s">
        <v>5</v>
      </c>
      <c r="D5" s="6" t="s">
        <v>6</v>
      </c>
      <c r="E5" s="7"/>
      <c r="F5" s="8"/>
      <c r="G5" s="9"/>
      <c r="H5" s="9"/>
      <c r="I5" s="9"/>
      <c r="J5" s="10" t="s">
        <v>38</v>
      </c>
      <c r="K5" s="3"/>
      <c r="L5" s="11" t="s">
        <v>7</v>
      </c>
      <c r="M5" s="12"/>
      <c r="N5" s="3"/>
    </row>
    <row r="6" spans="1:15" ht="27" customHeight="1" thickBot="1" x14ac:dyDescent="0.25">
      <c r="A6" s="77"/>
      <c r="B6" s="13">
        <v>0</v>
      </c>
      <c r="C6" s="13">
        <v>3</v>
      </c>
      <c r="D6" s="14">
        <v>5</v>
      </c>
      <c r="E6" s="7"/>
      <c r="F6" s="8"/>
      <c r="G6" s="9"/>
      <c r="H6" s="9"/>
      <c r="I6" s="9"/>
      <c r="J6" s="15" t="str">
        <f>IF(L6="福岡県以上",0,IF(L6="全国",3,IF(L6="国際",5,"")))</f>
        <v/>
      </c>
      <c r="K6" s="3"/>
      <c r="L6" s="50"/>
      <c r="M6" s="12"/>
      <c r="N6" s="3"/>
    </row>
    <row r="7" spans="1:15" ht="9.9" customHeight="1" x14ac:dyDescent="0.2">
      <c r="A7" s="3"/>
      <c r="B7" s="9"/>
      <c r="C7" s="9"/>
      <c r="D7" s="9"/>
      <c r="E7" s="9"/>
      <c r="F7" s="9"/>
      <c r="G7" s="9"/>
      <c r="H7" s="9"/>
      <c r="I7" s="9"/>
      <c r="J7" s="10"/>
      <c r="K7" s="3"/>
      <c r="L7" s="16"/>
      <c r="M7" s="16"/>
      <c r="N7" s="3"/>
    </row>
    <row r="8" spans="1:15" ht="27" customHeight="1" x14ac:dyDescent="0.2">
      <c r="A8" s="63" t="s">
        <v>8</v>
      </c>
      <c r="B8" s="5" t="s">
        <v>9</v>
      </c>
      <c r="C8" s="5" t="s">
        <v>39</v>
      </c>
      <c r="D8" s="5" t="s">
        <v>40</v>
      </c>
      <c r="E8" s="5" t="s">
        <v>41</v>
      </c>
      <c r="F8" s="5" t="s">
        <v>42</v>
      </c>
      <c r="G8" s="5" t="s">
        <v>45</v>
      </c>
      <c r="H8" s="9"/>
      <c r="I8" s="9"/>
      <c r="J8" s="10"/>
      <c r="K8" s="3"/>
      <c r="L8" s="68" t="s">
        <v>10</v>
      </c>
      <c r="M8" s="62" t="s">
        <v>46</v>
      </c>
      <c r="N8" s="73" t="s">
        <v>43</v>
      </c>
    </row>
    <row r="9" spans="1:15" ht="27" customHeight="1" x14ac:dyDescent="0.2">
      <c r="A9" s="78"/>
      <c r="B9" s="13">
        <v>0</v>
      </c>
      <c r="C9" s="13">
        <v>1</v>
      </c>
      <c r="D9" s="13">
        <v>2</v>
      </c>
      <c r="E9" s="13">
        <v>3</v>
      </c>
      <c r="F9" s="13">
        <v>4</v>
      </c>
      <c r="G9" s="13">
        <v>5</v>
      </c>
      <c r="H9" s="9"/>
      <c r="I9" s="9"/>
      <c r="J9" s="10"/>
      <c r="K9" s="3"/>
      <c r="L9" s="69"/>
      <c r="M9" s="62"/>
      <c r="N9" s="74"/>
    </row>
    <row r="10" spans="1:15" ht="27" customHeight="1" x14ac:dyDescent="0.2">
      <c r="A10" s="78"/>
      <c r="B10" s="5" t="s">
        <v>47</v>
      </c>
      <c r="C10" s="5" t="s">
        <v>48</v>
      </c>
      <c r="D10" s="5" t="s">
        <v>49</v>
      </c>
      <c r="E10" s="5" t="s">
        <v>50</v>
      </c>
      <c r="F10" s="5" t="s">
        <v>51</v>
      </c>
      <c r="G10" s="5" t="s">
        <v>52</v>
      </c>
      <c r="H10" s="9"/>
      <c r="I10" s="9"/>
      <c r="J10" s="10"/>
      <c r="K10" s="3"/>
      <c r="L10" s="70"/>
      <c r="M10" s="62"/>
      <c r="N10" s="74"/>
    </row>
    <row r="11" spans="1:15" ht="27" customHeight="1" thickBot="1" x14ac:dyDescent="0.25">
      <c r="A11" s="78"/>
      <c r="B11" s="13">
        <v>6</v>
      </c>
      <c r="C11" s="13">
        <v>7</v>
      </c>
      <c r="D11" s="13">
        <v>8</v>
      </c>
      <c r="E11" s="13">
        <v>9</v>
      </c>
      <c r="F11" s="13">
        <v>10</v>
      </c>
      <c r="G11" s="13">
        <v>11</v>
      </c>
      <c r="H11" s="9"/>
      <c r="I11" s="9"/>
      <c r="J11" s="10" t="s">
        <v>38</v>
      </c>
      <c r="K11" s="3"/>
      <c r="L11" s="71"/>
      <c r="M11" s="62"/>
      <c r="N11" s="74"/>
    </row>
    <row r="12" spans="1:15" ht="27" customHeight="1" thickBot="1" x14ac:dyDescent="0.25">
      <c r="A12" s="77"/>
      <c r="B12" s="17" t="s">
        <v>11</v>
      </c>
      <c r="C12" s="79">
        <v>12</v>
      </c>
      <c r="D12" s="80"/>
      <c r="E12" s="80"/>
      <c r="F12" s="80"/>
      <c r="G12" s="81"/>
      <c r="H12" s="9"/>
      <c r="I12" s="9"/>
      <c r="J12" s="15">
        <f>IF(L10&gt;5000,12,IF(L10&gt;=4501,11,IF(L10&gt;=4001,10,IF(L10&gt;=3501,9,IF(L10&gt;=3001,8,IF(L10&gt;=2501,7,IF(L10&gt;=2001,6,IF(L10&gt;=1501,5,IF(L10&gt;=1001,4,IF(L10&gt;=501,3,IF(L10&gt;=301,2,IF(L10&gt;=100,1,0))))))))))))</f>
        <v>0</v>
      </c>
      <c r="K12" s="3"/>
      <c r="L12" s="72"/>
      <c r="M12" s="62"/>
      <c r="N12" s="75"/>
    </row>
    <row r="13" spans="1:15" ht="9.9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18"/>
      <c r="K13" s="3"/>
      <c r="L13" s="16"/>
      <c r="M13" s="16"/>
      <c r="N13" s="3"/>
    </row>
    <row r="14" spans="1:15" ht="27" customHeight="1" thickBot="1" x14ac:dyDescent="0.25">
      <c r="A14" s="63" t="s">
        <v>12</v>
      </c>
      <c r="B14" s="5" t="s">
        <v>13</v>
      </c>
      <c r="C14" s="5" t="s">
        <v>53</v>
      </c>
      <c r="D14" s="65" t="s">
        <v>14</v>
      </c>
      <c r="E14" s="66"/>
      <c r="F14" s="67"/>
      <c r="G14" s="65" t="s">
        <v>15</v>
      </c>
      <c r="H14" s="67"/>
      <c r="I14" s="9"/>
      <c r="J14" s="10" t="s">
        <v>38</v>
      </c>
      <c r="K14" s="3"/>
      <c r="L14" s="19" t="s">
        <v>16</v>
      </c>
      <c r="M14" s="87" t="s">
        <v>46</v>
      </c>
      <c r="N14" s="82" t="s">
        <v>67</v>
      </c>
    </row>
    <row r="15" spans="1:15" ht="27" customHeight="1" thickBot="1" x14ac:dyDescent="0.25">
      <c r="A15" s="64"/>
      <c r="B15" s="49" t="s">
        <v>69</v>
      </c>
      <c r="C15" s="13">
        <v>5</v>
      </c>
      <c r="D15" s="88" t="s">
        <v>17</v>
      </c>
      <c r="E15" s="89"/>
      <c r="F15" s="90"/>
      <c r="G15" s="88">
        <v>110</v>
      </c>
      <c r="H15" s="90"/>
      <c r="I15" s="9"/>
      <c r="J15" s="15">
        <f>ROUNDDOWN(K15,0)</f>
        <v>0</v>
      </c>
      <c r="K15" s="41">
        <f>IF(L15&gt;2200,110,IF(L15&gt;=100,L15/20,IF(L15&gt;=30,5,0)))</f>
        <v>0</v>
      </c>
      <c r="L15" s="51"/>
      <c r="M15" s="87"/>
      <c r="N15" s="83"/>
    </row>
    <row r="16" spans="1:15" ht="4.5" customHeight="1" x14ac:dyDescent="0.2">
      <c r="A16" s="20"/>
      <c r="B16" s="21"/>
      <c r="C16" s="21"/>
      <c r="D16" s="21"/>
      <c r="E16" s="21"/>
      <c r="F16" s="21"/>
      <c r="G16" s="21"/>
      <c r="H16" s="9"/>
      <c r="I16" s="9"/>
      <c r="J16" s="10"/>
      <c r="K16" s="3"/>
      <c r="L16" s="22"/>
      <c r="M16" s="12"/>
      <c r="N16" s="83"/>
    </row>
    <row r="17" spans="1:14" ht="18.75" customHeight="1" x14ac:dyDescent="0.2">
      <c r="A17" s="12" t="s">
        <v>66</v>
      </c>
      <c r="B17" s="96" t="s">
        <v>60</v>
      </c>
      <c r="C17" s="96"/>
      <c r="D17" s="44"/>
      <c r="E17" s="45" t="s">
        <v>62</v>
      </c>
      <c r="F17" s="8"/>
      <c r="G17" s="42"/>
      <c r="H17" s="9"/>
      <c r="I17" s="9"/>
      <c r="J17" s="48" t="s">
        <v>68</v>
      </c>
      <c r="K17" s="3"/>
      <c r="L17" s="12"/>
      <c r="M17" s="12"/>
      <c r="N17" s="83"/>
    </row>
    <row r="18" spans="1:14" ht="23.25" customHeight="1" x14ac:dyDescent="0.2">
      <c r="A18" s="47" t="s">
        <v>59</v>
      </c>
      <c r="B18" s="85"/>
      <c r="C18" s="86"/>
      <c r="D18" s="43" t="s">
        <v>61</v>
      </c>
      <c r="E18" s="54"/>
      <c r="F18" s="42" t="s">
        <v>63</v>
      </c>
      <c r="G18" s="8" t="s">
        <v>64</v>
      </c>
      <c r="H18" s="42">
        <v>0.7</v>
      </c>
      <c r="I18" s="8" t="s">
        <v>65</v>
      </c>
      <c r="J18" s="46">
        <f>SUM(B18*(E18-1)*0.7)</f>
        <v>0</v>
      </c>
      <c r="K18" s="3"/>
      <c r="L18" s="12"/>
      <c r="M18" s="12"/>
      <c r="N18" s="84"/>
    </row>
    <row r="19" spans="1:14" ht="10.5" customHeight="1" x14ac:dyDescent="0.2">
      <c r="A19" s="38"/>
      <c r="B19" s="8"/>
      <c r="C19" s="8"/>
      <c r="D19" s="8"/>
      <c r="E19" s="8"/>
      <c r="F19" s="8"/>
      <c r="G19" s="8"/>
      <c r="H19" s="9"/>
      <c r="I19" s="9"/>
      <c r="J19" s="10"/>
      <c r="K19" s="3"/>
      <c r="L19" s="12"/>
      <c r="M19" s="12"/>
      <c r="N19" s="3"/>
    </row>
    <row r="20" spans="1:14" ht="27" customHeight="1" thickBot="1" x14ac:dyDescent="0.25">
      <c r="A20" s="23" t="s">
        <v>18</v>
      </c>
      <c r="B20" s="5" t="s">
        <v>19</v>
      </c>
      <c r="C20" s="5" t="s">
        <v>54</v>
      </c>
      <c r="D20" s="5" t="s">
        <v>55</v>
      </c>
      <c r="E20" s="24" t="s">
        <v>20</v>
      </c>
      <c r="F20" s="25"/>
      <c r="G20" s="9"/>
      <c r="H20" s="9"/>
      <c r="I20" s="9"/>
      <c r="J20" s="10" t="s">
        <v>38</v>
      </c>
      <c r="K20" s="3"/>
      <c r="L20" s="11" t="s">
        <v>21</v>
      </c>
      <c r="M20" s="87" t="s">
        <v>46</v>
      </c>
      <c r="N20" s="73" t="s">
        <v>44</v>
      </c>
    </row>
    <row r="21" spans="1:14" ht="27" customHeight="1" thickBot="1" x14ac:dyDescent="0.25">
      <c r="A21" s="26" t="s">
        <v>56</v>
      </c>
      <c r="B21" s="13">
        <v>0</v>
      </c>
      <c r="C21" s="13">
        <v>1</v>
      </c>
      <c r="D21" s="13">
        <v>2</v>
      </c>
      <c r="E21" s="13">
        <v>3</v>
      </c>
      <c r="F21" s="27"/>
      <c r="G21" s="9"/>
      <c r="H21" s="9"/>
      <c r="I21" s="9"/>
      <c r="J21" s="15">
        <f>IF(L21&gt;0.8,3,IF(L21&gt;0.7,2,IF(L21&gt;=0.5,1,0)))</f>
        <v>0</v>
      </c>
      <c r="K21" s="3"/>
      <c r="L21" s="52"/>
      <c r="M21" s="87"/>
      <c r="N21" s="74"/>
    </row>
    <row r="22" spans="1:14" ht="11.25" customHeight="1" thickBot="1" x14ac:dyDescent="0.25">
      <c r="A22" s="3"/>
      <c r="B22" s="9"/>
      <c r="C22" s="9"/>
      <c r="D22" s="9"/>
      <c r="E22" s="9"/>
      <c r="F22" s="9"/>
      <c r="G22" s="9"/>
      <c r="H22" s="9"/>
      <c r="I22" s="9"/>
      <c r="J22" s="10"/>
      <c r="K22" s="3"/>
      <c r="L22" s="16"/>
      <c r="M22" s="16"/>
      <c r="N22" s="74"/>
    </row>
    <row r="23" spans="1:14" ht="27" customHeight="1" x14ac:dyDescent="0.2">
      <c r="A23" s="28" t="s">
        <v>22</v>
      </c>
      <c r="B23" s="5" t="s">
        <v>57</v>
      </c>
      <c r="C23" s="65" t="s">
        <v>23</v>
      </c>
      <c r="D23" s="67"/>
      <c r="E23" s="65" t="s">
        <v>24</v>
      </c>
      <c r="F23" s="67"/>
      <c r="G23" s="7"/>
      <c r="H23" s="8"/>
      <c r="I23" s="9"/>
      <c r="J23" s="29">
        <f>SUM(J6,J12,J15,J21)</f>
        <v>0</v>
      </c>
      <c r="K23" s="30" t="s">
        <v>25</v>
      </c>
      <c r="L23" s="3"/>
      <c r="M23" s="3"/>
      <c r="N23" s="75"/>
    </row>
    <row r="24" spans="1:14" ht="27" customHeight="1" thickBot="1" x14ac:dyDescent="0.25">
      <c r="A24" s="31" t="s">
        <v>26</v>
      </c>
      <c r="B24" s="13" t="s">
        <v>27</v>
      </c>
      <c r="C24" s="88" t="s">
        <v>28</v>
      </c>
      <c r="D24" s="90"/>
      <c r="E24" s="88" t="s">
        <v>29</v>
      </c>
      <c r="F24" s="90"/>
      <c r="G24" s="7"/>
      <c r="H24" s="8"/>
      <c r="I24" s="8"/>
      <c r="J24" s="32">
        <f>IF(J23&gt;110,110,J23)</f>
        <v>0</v>
      </c>
      <c r="K24" s="3" t="s">
        <v>30</v>
      </c>
      <c r="L24" s="3"/>
      <c r="M24" s="3"/>
      <c r="N24" s="3"/>
    </row>
    <row r="25" spans="1:14" ht="12.75" customHeight="1" thickBot="1" x14ac:dyDescent="0.25">
      <c r="A25" s="3"/>
      <c r="B25" s="21"/>
      <c r="C25" s="21"/>
      <c r="D25" s="21"/>
      <c r="E25" s="21"/>
      <c r="F25" s="21"/>
      <c r="G25" s="8"/>
      <c r="H25" s="8"/>
      <c r="I25" s="8"/>
      <c r="J25" s="10"/>
      <c r="K25" s="3"/>
      <c r="L25" s="16"/>
      <c r="M25" s="16"/>
      <c r="N25" s="3"/>
    </row>
    <row r="26" spans="1:14" ht="26.25" customHeight="1" thickBot="1" x14ac:dyDescent="0.25">
      <c r="A26" s="92" t="s">
        <v>31</v>
      </c>
      <c r="B26" s="92"/>
      <c r="C26" s="92"/>
      <c r="D26" s="92"/>
      <c r="E26" s="92"/>
      <c r="F26" s="92"/>
      <c r="G26" s="92"/>
      <c r="H26" s="33"/>
      <c r="I26" s="8" t="s">
        <v>58</v>
      </c>
      <c r="J26" s="34">
        <f>J24</f>
        <v>0</v>
      </c>
      <c r="K26" s="3" t="s">
        <v>30</v>
      </c>
      <c r="L26" s="3"/>
      <c r="M26" s="3"/>
      <c r="N26" s="3"/>
    </row>
    <row r="27" spans="1:14" ht="24" customHeight="1" thickBot="1" x14ac:dyDescent="0.25">
      <c r="A27" s="93" t="s">
        <v>32</v>
      </c>
      <c r="B27" s="94"/>
      <c r="C27" s="94"/>
      <c r="D27" s="94"/>
      <c r="E27" s="95"/>
      <c r="F27" s="53"/>
      <c r="G27" s="35" t="s">
        <v>33</v>
      </c>
      <c r="H27" s="36" t="s">
        <v>34</v>
      </c>
      <c r="I27" s="8" t="s">
        <v>35</v>
      </c>
      <c r="J27" s="34">
        <f>F27*100%</f>
        <v>0</v>
      </c>
      <c r="K27" s="3" t="s">
        <v>30</v>
      </c>
      <c r="L27" s="3"/>
      <c r="M27" s="3"/>
      <c r="N27" s="3"/>
    </row>
    <row r="28" spans="1:14" ht="27" customHeight="1" thickBot="1" x14ac:dyDescent="0.25">
      <c r="A28" s="91" t="s">
        <v>36</v>
      </c>
      <c r="B28" s="91"/>
      <c r="C28" s="91"/>
      <c r="D28" s="91"/>
      <c r="E28" s="91"/>
      <c r="F28" s="91"/>
      <c r="G28" s="91"/>
      <c r="H28" s="33"/>
      <c r="I28" s="36" t="s">
        <v>37</v>
      </c>
      <c r="J28" s="37">
        <f>IF(J26&lt;=J27,J26,J27)</f>
        <v>0</v>
      </c>
      <c r="K28" s="3" t="s">
        <v>30</v>
      </c>
      <c r="L28" s="3"/>
      <c r="M28" s="3"/>
      <c r="N28" s="3"/>
    </row>
    <row r="29" spans="1:14" ht="3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8"/>
      <c r="K29" s="3"/>
      <c r="L29" s="16"/>
      <c r="M29" s="16"/>
      <c r="N29" s="3"/>
    </row>
    <row r="30" spans="1:14" x14ac:dyDescent="0.2">
      <c r="D30" s="39"/>
      <c r="E30" s="39"/>
      <c r="F30" s="39"/>
      <c r="G30" s="39"/>
      <c r="H30" s="39"/>
    </row>
  </sheetData>
  <mergeCells count="28">
    <mergeCell ref="N20:N23"/>
    <mergeCell ref="M20:M21"/>
    <mergeCell ref="D15:F15"/>
    <mergeCell ref="A28:G28"/>
    <mergeCell ref="G15:H15"/>
    <mergeCell ref="A26:G26"/>
    <mergeCell ref="A27:E27"/>
    <mergeCell ref="C23:D23"/>
    <mergeCell ref="E23:F23"/>
    <mergeCell ref="C24:D24"/>
    <mergeCell ref="E24:F24"/>
    <mergeCell ref="B17:C17"/>
    <mergeCell ref="A1:O1"/>
    <mergeCell ref="A3:J3"/>
    <mergeCell ref="L3:N3"/>
    <mergeCell ref="M8:M12"/>
    <mergeCell ref="A14:A15"/>
    <mergeCell ref="D14:F14"/>
    <mergeCell ref="G14:H14"/>
    <mergeCell ref="L8:L9"/>
    <mergeCell ref="L10:L12"/>
    <mergeCell ref="N8:N12"/>
    <mergeCell ref="A5:A6"/>
    <mergeCell ref="A8:A12"/>
    <mergeCell ref="C12:G12"/>
    <mergeCell ref="N14:N18"/>
    <mergeCell ref="B18:C18"/>
    <mergeCell ref="M14:M15"/>
  </mergeCells>
  <phoneticPr fontId="2"/>
  <dataValidations count="1">
    <dataValidation type="list" allowBlank="1" showInputMessage="1" showErrorMessage="1" sqref="L6" xr:uid="{00000000-0002-0000-0000-000000000000}">
      <formula1>"福岡県以上,全国,国際"</formula1>
    </dataValidation>
  </dataValidations>
  <pageMargins left="0.44" right="0.15748031496062992" top="0.31" bottom="0.19685039370078741" header="0.39" footer="7.874015748031496E-2"/>
  <pageSetup paperSize="9" scale="10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2023-07-26T00:42:12Z</dcterms:created>
  <dcterms:modified xsi:type="dcterms:W3CDTF">2023-07-26T00:42:21Z</dcterms:modified>
</cp:coreProperties>
</file>